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400" windowHeight="1276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<sst xmlns="http://schemas.openxmlformats.org/spreadsheetml/2006/main" count="232" uniqueCount="111">
  <si>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</si>
  <si>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</si>
  <si>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</si>
  <si>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</si>
  <si>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</si>
  <si>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</si>
  <si>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</si>
  <si>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</si>
  <si>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</si>
  <si>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</si>
  <si>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</si>
  <si>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</si>
  <si>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</si>
  <si>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</si>
  <si>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</si>
  <si>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</si>
  <si>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</si>
  <si>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</si>
  <si>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</si>
  <si>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</si>
  <si>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</si>
  <si>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</si>
  <si>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</si>
  <si>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</si>
  <si>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</si>
  <si>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</si>
  <si>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</si>
  <si>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</si>
  <si>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</si>
  <si>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</si>
  <si>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</si>
  <si>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</si>
  <si>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</si>
  <si>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</si>
  <si>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</si>
  <si>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</si>
  <si>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</si>
  <si>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</si>
  <si>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</si>
  <si>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</si>
  <si>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</si>
  <si>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</si>
  <si>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</si>
  <si>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</si>
  <si>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</si>
  <si>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</si>
  <si>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</si>
  <si>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</si>
  <si>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</si>
  <si>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</si>
  <si>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</si>
  <si>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</si>
  <si>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</si>
  <si>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</si>
  <si>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</si>
  <si>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</si>
  <si>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</si>
  <si>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</si>
  <si>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</si>
  <si>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</si>
  <si>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</si>
  <si>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</si>
  <si>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</si>
  <si>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</si>
  <si>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</si>
  <si>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</si>
  <si>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</si>
  <si>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</si>
  <si>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</si>
  <si>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</si>
  <si>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</si>
  <si>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</si>
  <si>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</si>
  <si>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</si>
  <si>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</si>
  <si>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</si>
  <si>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</si>
  <si>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</si>
  <si>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</si>
  <si>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</si>
  <si>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</si>
  <si>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</si>
  <si>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</si>
  <si>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</si>
  <si>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</si>
  <si>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</si>
  <si>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</si>
  <si>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</si>
  <si>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</si>
  <si>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</si>
  <si>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</si>
  <si>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</si>
  <si>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</si>
  <si>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</si>
  <si>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</si>
  <si>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</si>
  <si>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</si>
  <si>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</si>
  <si>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</si>
  <si>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</si>
  <si>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</si>
  <si>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</si>
  <si>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</si>
  <si>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</si>
  <si>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</si>
  <si>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</si>
  <si>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</si>
  <si>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</si>
  <si>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は93.71％と前年度から若干悪化している。使用料収益については今後急激に悪化することは無いと見込んでいる。繰出基準に基づく一般会計繰入金を繰り入れることにより、繰越金の残額も考慮すると今後一定期間は赤字決算にならない形で経営できるものと見込んでいる。
④類似団体と比較して低く、また、平成２４年度で整備が終了しており、、新たな借り入れの予定もないことから、今後も比率は下がっていくと見込んでいる。
⑤経費回収率は、類似団体と比較し高い状況にあるが、100%を下回っている。今後、空き家等により利用者が減ることで使用料収入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1" eb="3">
      <t>ケイジョウ</t>
    </rPh>
    <rPh sb="3" eb="5">
      <t>シュウシ</t>
    </rPh>
    <rPh sb="5" eb="7">
      <t>ヒリツ</t>
    </rPh>
    <rPh sb="15" eb="17">
      <t>ゼンネン</t>
    </rPh>
    <rPh sb="17" eb="18">
      <t>ド</t>
    </rPh>
    <rPh sb="20" eb="22">
      <t>ジャッカン</t>
    </rPh>
    <rPh sb="22" eb="24">
      <t>アッカ</t>
    </rPh>
    <rPh sb="39" eb="41">
      <t>コンゴ</t>
    </rPh>
    <rPh sb="41" eb="43">
      <t>キュウゲキ</t>
    </rPh>
    <rPh sb="44" eb="46">
      <t>アッカ</t>
    </rPh>
    <rPh sb="51" eb="52">
      <t>ナ</t>
    </rPh>
    <rPh sb="54" eb="56">
      <t>ミコ</t>
    </rPh>
    <rPh sb="61" eb="63">
      <t>クリダ</t>
    </rPh>
    <rPh sb="63" eb="65">
      <t>キジュン</t>
    </rPh>
    <rPh sb="66" eb="67">
      <t>モト</t>
    </rPh>
    <rPh sb="69" eb="71">
      <t>イッパン</t>
    </rPh>
    <rPh sb="71" eb="73">
      <t>カイケイ</t>
    </rPh>
    <rPh sb="73" eb="75">
      <t>クリイレ</t>
    </rPh>
    <rPh sb="75" eb="76">
      <t>キン</t>
    </rPh>
    <rPh sb="77" eb="78">
      <t>ク</t>
    </rPh>
    <rPh sb="79" eb="80">
      <t>イ</t>
    </rPh>
    <rPh sb="88" eb="90">
      <t>クリコシ</t>
    </rPh>
    <rPh sb="90" eb="91">
      <t>キン</t>
    </rPh>
    <rPh sb="92" eb="94">
      <t>ザンガク</t>
    </rPh>
    <rPh sb="95" eb="97">
      <t>コウリョ</t>
    </rPh>
    <rPh sb="100" eb="102">
      <t>コンゴ</t>
    </rPh>
    <rPh sb="102" eb="104">
      <t>イッテイ</t>
    </rPh>
    <rPh sb="104" eb="106">
      <t>キカン</t>
    </rPh>
    <rPh sb="116" eb="117">
      <t>カタチ</t>
    </rPh>
    <rPh sb="118" eb="120">
      <t>ケイエイ</t>
    </rPh>
    <rPh sb="126" eb="128">
      <t>ミコ</t>
    </rPh>
    <rPh sb="168" eb="169">
      <t>アラ</t>
    </rPh>
    <rPh sb="171" eb="172">
      <t>カ</t>
    </rPh>
    <rPh sb="173" eb="174">
      <t>イ</t>
    </rPh>
    <rPh sb="176" eb="178">
      <t>ヨテイ</t>
    </rPh>
    <rPh sb="263" eb="266">
      <t>シヨウリョウ</t>
    </rPh>
    <rPh sb="266" eb="268">
      <t>シュウニュウ</t>
    </rPh>
    <rPh sb="269" eb="271">
      <t>ゲンショウ</t>
    </rPh>
    <rPh sb="276" eb="277">
      <t>カンガ</t>
    </rPh>
    <rPh sb="284" eb="287">
      <t>コウリツテキ</t>
    </rPh>
    <rPh sb="288" eb="290">
      <t>イジ</t>
    </rPh>
    <rPh sb="290" eb="292">
      <t>カンリ</t>
    </rPh>
    <rPh sb="295" eb="296">
      <t>サラ</t>
    </rPh>
    <rPh sb="298" eb="300">
      <t>ケイヒ</t>
    </rPh>
    <rPh sb="300" eb="302">
      <t>セツゲン</t>
    </rPh>
    <rPh sb="303" eb="304">
      <t>ツト</t>
    </rPh>
    <rPh sb="306" eb="308">
      <t>ヒツヨウ</t>
    </rPh>
    <rPh sb="376" eb="378">
      <t>コンゴ</t>
    </rPh>
    <rPh sb="379" eb="380">
      <t>オオ</t>
    </rPh>
    <rPh sb="382" eb="384">
      <t>ヘンドウ</t>
    </rPh>
    <rPh sb="397" eb="399">
      <t>ミコ</t>
    </rPh>
    <phoneticPr fontId="4"/>
  </si>
  <si>
    <t>平成１４年度から整備を開始し、平成２４年度で終了していることから、施設は比較的新しい。しかし、ある程度の修繕費が毎年発生しており、今後は初期に整備した施設については修理用の部品が製造されなくなっていく可能性もあり、その場合は修繕費が嵩むことになるため、対策等を検討しておく必要がある。</t>
    <rPh sb="49" eb="51">
      <t>テイド</t>
    </rPh>
    <rPh sb="52" eb="54">
      <t>シュウゼン</t>
    </rPh>
    <rPh sb="54" eb="55">
      <t>ヒ</t>
    </rPh>
    <rPh sb="56" eb="58">
      <t>マイトシ</t>
    </rPh>
    <rPh sb="58" eb="60">
      <t>ハッセイ</t>
    </rPh>
    <rPh sb="65" eb="67">
      <t>コンゴ</t>
    </rPh>
    <rPh sb="68" eb="70">
      <t>ショキ</t>
    </rPh>
    <rPh sb="71" eb="73">
      <t>セイビ</t>
    </rPh>
    <rPh sb="75" eb="77">
      <t>シセツ</t>
    </rPh>
    <rPh sb="82" eb="85">
      <t>シュウリヨウ</t>
    </rPh>
    <rPh sb="86" eb="88">
      <t>ブヒン</t>
    </rPh>
    <rPh sb="89" eb="91">
      <t>セイゾウ</t>
    </rPh>
    <rPh sb="100" eb="103">
      <t>カノウセイ</t>
    </rPh>
    <rPh sb="109" eb="111">
      <t>バアイ</t>
    </rPh>
    <rPh sb="112" eb="114">
      <t>シュウゼン</t>
    </rPh>
    <rPh sb="114" eb="115">
      <t>ヒ</t>
    </rPh>
    <rPh sb="116" eb="117">
      <t>カサ</t>
    </rPh>
    <rPh sb="126" eb="128">
      <t>タイサク</t>
    </rPh>
    <rPh sb="128" eb="129">
      <t>トウ</t>
    </rPh>
    <rPh sb="130" eb="132">
      <t>ケントウ</t>
    </rPh>
    <rPh sb="136" eb="138">
      <t>ヒツヨウ</t>
    </rPh>
    <phoneticPr fontId="4"/>
  </si>
  <si>
    <t xml:space="preserve">水洗化率は、ほぼ100％であり、経費回収率、汚水処理原価についても類似団体等の比較して高い水準となっているが、今後も引き続き適切な維持管理と早期の対応により経費の縮減を図る必要がある。
</t>
    <rPh sb="58" eb="59">
      <t>ヒ</t>
    </rPh>
    <rPh sb="60" eb="61">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</si>
</sst>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3" fillId="0" borderId="6"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974528"/>
        <c:axId val="7598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75974528"/>
        <c:axId val="75988992"/>
      </c:lineChart>
      <c:dateAx>
        <c:axId val="75974528"/>
        <c:scaling>
          <c:orientation val="minMax"/>
        </c:scaling>
        <c:delete val="1"/>
        <c:axPos val="b"/>
        <c:numFmt formatCode="ge" sourceLinked="1"/>
        <c:majorTickMark val="none"/>
        <c:minorTickMark val="none"/>
        <c:tickLblPos val="none"/>
        <c:crossAx val="75988992"/>
        <c:crosses val="autoZero"/>
        <c:auto val="1"/>
        <c:lblOffset val="100"/>
        <c:baseTimeUnit val="years"/>
      </c:dateAx>
      <c:valAx>
        <c:axId val="7598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97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60.08</c:v>
                </c:pt>
                <c:pt idx="1">
                  <c:v>60.04</c:v>
                </c:pt>
                <c:pt idx="2">
                  <c:v>60.04</c:v>
                </c:pt>
                <c:pt idx="3">
                  <c:v>60.04</c:v>
                </c:pt>
                <c:pt idx="4">
                  <c:v>60.04</c:v>
                </c:pt>
              </c:numCache>
            </c:numRef>
          </c:val>
        </c:ser>
        <c:dLbls>
          <c:showLegendKey val="0"/>
          <c:showVal val="0"/>
          <c:showCatName val="0"/>
          <c:showSerName val="0"/>
          <c:showPercent val="0"/>
          <c:showBubbleSize val="0"/>
        </c:dLbls>
        <c:gapWidth val="150"/>
        <c:axId val="87410944"/>
        <c:axId val="8880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87410944"/>
        <c:axId val="88801664"/>
      </c:lineChart>
      <c:dateAx>
        <c:axId val="87410944"/>
        <c:scaling>
          <c:orientation val="minMax"/>
        </c:scaling>
        <c:delete val="1"/>
        <c:axPos val="b"/>
        <c:numFmt formatCode="ge" sourceLinked="1"/>
        <c:majorTickMark val="none"/>
        <c:minorTickMark val="none"/>
        <c:tickLblPos val="none"/>
        <c:crossAx val="88801664"/>
        <c:crosses val="autoZero"/>
        <c:auto val="1"/>
        <c:lblOffset val="100"/>
        <c:baseTimeUnit val="years"/>
      </c:dateAx>
      <c:valAx>
        <c:axId val="888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41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99.7</c:v>
                </c:pt>
                <c:pt idx="1">
                  <c:v>99.67</c:v>
                </c:pt>
                <c:pt idx="2">
                  <c:v>99.66</c:v>
                </c:pt>
                <c:pt idx="3">
                  <c:v>99.66</c:v>
                </c:pt>
                <c:pt idx="4">
                  <c:v>99.8</c:v>
                </c:pt>
              </c:numCache>
            </c:numRef>
          </c:val>
        </c:ser>
        <c:dLbls>
          <c:showLegendKey val="0"/>
          <c:showVal val="0"/>
          <c:showCatName val="0"/>
          <c:showSerName val="0"/>
          <c:showPercent val="0"/>
          <c:showBubbleSize val="0"/>
        </c:dLbls>
        <c:gapWidth val="150"/>
        <c:axId val="88831872"/>
        <c:axId val="8883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88831872"/>
        <c:axId val="88834048"/>
      </c:lineChart>
      <c:dateAx>
        <c:axId val="88831872"/>
        <c:scaling>
          <c:orientation val="minMax"/>
        </c:scaling>
        <c:delete val="1"/>
        <c:axPos val="b"/>
        <c:numFmt formatCode="ge" sourceLinked="1"/>
        <c:majorTickMark val="none"/>
        <c:minorTickMark val="none"/>
        <c:tickLblPos val="none"/>
        <c:crossAx val="88834048"/>
        <c:crosses val="autoZero"/>
        <c:auto val="1"/>
        <c:lblOffset val="100"/>
        <c:baseTimeUnit val="years"/>
      </c:dateAx>
      <c:valAx>
        <c:axId val="8883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8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106.65</c:v>
                </c:pt>
                <c:pt idx="1">
                  <c:v>107.08</c:v>
                </c:pt>
                <c:pt idx="2">
                  <c:v>103.12</c:v>
                </c:pt>
                <c:pt idx="3">
                  <c:v>95.06</c:v>
                </c:pt>
                <c:pt idx="4">
                  <c:v>93.71</c:v>
                </c:pt>
              </c:numCache>
            </c:numRef>
          </c:val>
        </c:ser>
        <c:dLbls>
          <c:showLegendKey val="0"/>
          <c:showVal val="0"/>
          <c:showCatName val="0"/>
          <c:showSerName val="0"/>
          <c:showPercent val="0"/>
          <c:showBubbleSize val="0"/>
        </c:dLbls>
        <c:gapWidth val="150"/>
        <c:axId val="76621312"/>
        <c:axId val="7662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21312"/>
        <c:axId val="76623232"/>
      </c:lineChart>
      <c:dateAx>
        <c:axId val="76621312"/>
        <c:scaling>
          <c:orientation val="minMax"/>
        </c:scaling>
        <c:delete val="1"/>
        <c:axPos val="b"/>
        <c:numFmt formatCode="ge" sourceLinked="1"/>
        <c:majorTickMark val="none"/>
        <c:minorTickMark val="none"/>
        <c:tickLblPos val="none"/>
        <c:crossAx val="76623232"/>
        <c:crosses val="autoZero"/>
        <c:auto val="1"/>
        <c:lblOffset val="100"/>
        <c:baseTimeUnit val="years"/>
      </c:dateAx>
      <c:valAx>
        <c:axId val="766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2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661888"/>
        <c:axId val="7666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61888"/>
        <c:axId val="76663808"/>
      </c:lineChart>
      <c:dateAx>
        <c:axId val="76661888"/>
        <c:scaling>
          <c:orientation val="minMax"/>
        </c:scaling>
        <c:delete val="1"/>
        <c:axPos val="b"/>
        <c:numFmt formatCode="ge" sourceLinked="1"/>
        <c:majorTickMark val="none"/>
        <c:minorTickMark val="none"/>
        <c:tickLblPos val="none"/>
        <c:crossAx val="76663808"/>
        <c:crosses val="autoZero"/>
        <c:auto val="1"/>
        <c:lblOffset val="100"/>
        <c:baseTimeUnit val="years"/>
      </c:dateAx>
      <c:valAx>
        <c:axId val="7666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037824"/>
        <c:axId val="8503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037824"/>
        <c:axId val="85039744"/>
      </c:lineChart>
      <c:dateAx>
        <c:axId val="85037824"/>
        <c:scaling>
          <c:orientation val="minMax"/>
        </c:scaling>
        <c:delete val="1"/>
        <c:axPos val="b"/>
        <c:numFmt formatCode="ge" sourceLinked="1"/>
        <c:majorTickMark val="none"/>
        <c:minorTickMark val="none"/>
        <c:tickLblPos val="none"/>
        <c:crossAx val="85039744"/>
        <c:crosses val="autoZero"/>
        <c:auto val="1"/>
        <c:lblOffset val="100"/>
        <c:baseTimeUnit val="years"/>
      </c:dateAx>
      <c:valAx>
        <c:axId val="8503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03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138432"/>
        <c:axId val="8514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138432"/>
        <c:axId val="85144704"/>
      </c:lineChart>
      <c:dateAx>
        <c:axId val="85138432"/>
        <c:scaling>
          <c:orientation val="minMax"/>
        </c:scaling>
        <c:delete val="1"/>
        <c:axPos val="b"/>
        <c:numFmt formatCode="ge" sourceLinked="1"/>
        <c:majorTickMark val="none"/>
        <c:minorTickMark val="none"/>
        <c:tickLblPos val="none"/>
        <c:crossAx val="85144704"/>
        <c:crosses val="autoZero"/>
        <c:auto val="1"/>
        <c:lblOffset val="100"/>
        <c:baseTimeUnit val="years"/>
      </c:dateAx>
      <c:valAx>
        <c:axId val="8514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3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173760"/>
        <c:axId val="8517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173760"/>
        <c:axId val="85175680"/>
      </c:lineChart>
      <c:dateAx>
        <c:axId val="85173760"/>
        <c:scaling>
          <c:orientation val="minMax"/>
        </c:scaling>
        <c:delete val="1"/>
        <c:axPos val="b"/>
        <c:numFmt formatCode="ge" sourceLinked="1"/>
        <c:majorTickMark val="none"/>
        <c:minorTickMark val="none"/>
        <c:tickLblPos val="none"/>
        <c:crossAx val="85175680"/>
        <c:crosses val="autoZero"/>
        <c:auto val="1"/>
        <c:lblOffset val="100"/>
        <c:baseTimeUnit val="years"/>
      </c:dateAx>
      <c:valAx>
        <c:axId val="8517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7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249.48</c:v>
                </c:pt>
                <c:pt idx="1">
                  <c:v>254.82</c:v>
                </c:pt>
                <c:pt idx="2">
                  <c:v>233.68</c:v>
                </c:pt>
                <c:pt idx="3">
                  <c:v>218.97</c:v>
                </c:pt>
                <c:pt idx="4">
                  <c:v>209.03</c:v>
                </c:pt>
              </c:numCache>
            </c:numRef>
          </c:val>
        </c:ser>
        <c:dLbls>
          <c:showLegendKey val="0"/>
          <c:showVal val="0"/>
          <c:showCatName val="0"/>
          <c:showSerName val="0"/>
          <c:showPercent val="0"/>
          <c:showBubbleSize val="0"/>
        </c:dLbls>
        <c:gapWidth val="150"/>
        <c:axId val="87307008"/>
        <c:axId val="8730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87307008"/>
        <c:axId val="87308928"/>
      </c:lineChart>
      <c:dateAx>
        <c:axId val="87307008"/>
        <c:scaling>
          <c:orientation val="minMax"/>
        </c:scaling>
        <c:delete val="1"/>
        <c:axPos val="b"/>
        <c:numFmt formatCode="ge" sourceLinked="1"/>
        <c:majorTickMark val="none"/>
        <c:minorTickMark val="none"/>
        <c:tickLblPos val="none"/>
        <c:crossAx val="87308928"/>
        <c:crosses val="autoZero"/>
        <c:auto val="1"/>
        <c:lblOffset val="100"/>
        <c:baseTimeUnit val="years"/>
      </c:dateAx>
      <c:valAx>
        <c:axId val="8730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0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79.150000000000006</c:v>
                </c:pt>
                <c:pt idx="1">
                  <c:v>78.819999999999993</c:v>
                </c:pt>
                <c:pt idx="2">
                  <c:v>96.09</c:v>
                </c:pt>
                <c:pt idx="3">
                  <c:v>93.85</c:v>
                </c:pt>
                <c:pt idx="4">
                  <c:v>99.09</c:v>
                </c:pt>
              </c:numCache>
            </c:numRef>
          </c:val>
        </c:ser>
        <c:dLbls>
          <c:showLegendKey val="0"/>
          <c:showVal val="0"/>
          <c:showCatName val="0"/>
          <c:showSerName val="0"/>
          <c:showPercent val="0"/>
          <c:showBubbleSize val="0"/>
        </c:dLbls>
        <c:gapWidth val="150"/>
        <c:axId val="87342464"/>
        <c:axId val="8735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87342464"/>
        <c:axId val="87352832"/>
      </c:lineChart>
      <c:dateAx>
        <c:axId val="87342464"/>
        <c:scaling>
          <c:orientation val="minMax"/>
        </c:scaling>
        <c:delete val="1"/>
        <c:axPos val="b"/>
        <c:numFmt formatCode="ge" sourceLinked="1"/>
        <c:majorTickMark val="none"/>
        <c:minorTickMark val="none"/>
        <c:tickLblPos val="none"/>
        <c:crossAx val="87352832"/>
        <c:crosses val="autoZero"/>
        <c:auto val="1"/>
        <c:lblOffset val="100"/>
        <c:baseTimeUnit val="years"/>
      </c:dateAx>
      <c:valAx>
        <c:axId val="873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421.15</c:v>
                </c:pt>
                <c:pt idx="1">
                  <c:v>412.77</c:v>
                </c:pt>
                <c:pt idx="2">
                  <c:v>356.38</c:v>
                </c:pt>
                <c:pt idx="3">
                  <c:v>374.32</c:v>
                </c:pt>
                <c:pt idx="4">
                  <c:v>354.81</c:v>
                </c:pt>
              </c:numCache>
            </c:numRef>
          </c:val>
        </c:ser>
        <c:dLbls>
          <c:showLegendKey val="0"/>
          <c:showVal val="0"/>
          <c:showCatName val="0"/>
          <c:showSerName val="0"/>
          <c:showPercent val="0"/>
          <c:showBubbleSize val="0"/>
        </c:dLbls>
        <c:gapWidth val="150"/>
        <c:axId val="87390848"/>
        <c:axId val="8739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87390848"/>
        <c:axId val="87393024"/>
      </c:lineChart>
      <c:dateAx>
        <c:axId val="87390848"/>
        <c:scaling>
          <c:orientation val="minMax"/>
        </c:scaling>
        <c:delete val="1"/>
        <c:axPos val="b"/>
        <c:numFmt formatCode="ge" sourceLinked="1"/>
        <c:majorTickMark val="none"/>
        <c:minorTickMark val="none"/>
        <c:tickLblPos val="none"/>
        <c:crossAx val="87393024"/>
        <c:crosses val="autoZero"/>
        <c:auto val="1"/>
        <c:lblOffset val="100"/>
        <c:baseTimeUnit val="years"/>
      </c:dateAx>
      <c:valAx>
        <c:axId val="8739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9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D12" sqref="D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秋田県　横手市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K3</v>
      </c>
      <c r="X8" s="64"/>
      <c r="Y8" s="64"/>
      <c r="Z8" s="64"/>
      <c r="AA8" s="64"/>
      <c r="AB8" s="64"/>
      <c r="AC8" s="64"/>
      <c r="AD8" s="3"/>
      <c r="AE8" s="3"/>
      <c r="AF8" s="3"/>
      <c r="AG8" s="3"/>
      <c r="AH8" s="3"/>
      <c r="AI8" s="3"/>
      <c r="AJ8" s="3"/>
      <c r="AK8" s="3"/>
      <c r="AL8" s="58">
        <f>データ!R6</f>
        <v>94552</v>
      </c>
      <c r="AM8" s="58"/>
      <c r="AN8" s="58"/>
      <c r="AO8" s="58"/>
      <c r="AP8" s="58"/>
      <c r="AQ8" s="58"/>
      <c r="AR8" s="58"/>
      <c r="AS8" s="58"/>
      <c r="AT8" s="57">
        <f>データ!S6</f>
        <v>692.8</v>
      </c>
      <c r="AU8" s="57"/>
      <c r="AV8" s="57"/>
      <c r="AW8" s="57"/>
      <c r="AX8" s="57"/>
      <c r="AY8" s="57"/>
      <c r="AZ8" s="57"/>
      <c r="BA8" s="57"/>
      <c r="BB8" s="57">
        <f>データ!T6</f>
        <v>136.47999999999999</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t="str">
        <f>データ!N6</f>
        <v>該当数値なし</v>
      </c>
      <c r="J10" s="57"/>
      <c r="K10" s="57"/>
      <c r="L10" s="57"/>
      <c r="M10" s="57"/>
      <c r="N10" s="57"/>
      <c r="O10" s="57"/>
      <c r="P10" s="57">
        <f>データ!O6</f>
        <v>2.14</v>
      </c>
      <c r="Q10" s="57"/>
      <c r="R10" s="57"/>
      <c r="S10" s="57"/>
      <c r="T10" s="57"/>
      <c r="U10" s="57"/>
      <c r="V10" s="57"/>
      <c r="W10" s="57">
        <f>データ!P6</f>
        <v>100</v>
      </c>
      <c r="X10" s="57"/>
      <c r="Y10" s="57"/>
      <c r="Z10" s="57"/>
      <c r="AA10" s="57"/>
      <c r="AB10" s="57"/>
      <c r="AC10" s="57"/>
      <c r="AD10" s="58">
        <f>データ!Q6</f>
        <v>5400</v>
      </c>
      <c r="AE10" s="58"/>
      <c r="AF10" s="58"/>
      <c r="AG10" s="58"/>
      <c r="AH10" s="58"/>
      <c r="AI10" s="58"/>
      <c r="AJ10" s="58"/>
      <c r="AK10" s="2"/>
      <c r="AL10" s="58">
        <f>データ!U6</f>
        <v>2011</v>
      </c>
      <c r="AM10" s="58"/>
      <c r="AN10" s="58"/>
      <c r="AO10" s="58"/>
      <c r="AP10" s="58"/>
      <c r="AQ10" s="58"/>
      <c r="AR10" s="58"/>
      <c r="AS10" s="58"/>
      <c r="AT10" s="57">
        <f>データ!V6</f>
        <v>23.34</v>
      </c>
      <c r="AU10" s="57"/>
      <c r="AV10" s="57"/>
      <c r="AW10" s="57"/>
      <c r="AX10" s="57"/>
      <c r="AY10" s="57"/>
      <c r="AZ10" s="57"/>
      <c r="BA10" s="57"/>
      <c r="BB10" s="57">
        <f>データ!W6</f>
        <v>86.16</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108</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109</v>
      </c>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75"/>
      <c r="BM56" s="76"/>
      <c r="BN56" s="76"/>
      <c r="BO56" s="76"/>
      <c r="BP56" s="76"/>
      <c r="BQ56" s="76"/>
      <c r="BR56" s="76"/>
      <c r="BS56" s="76"/>
      <c r="BT56" s="76"/>
      <c r="BU56" s="76"/>
      <c r="BV56" s="76"/>
      <c r="BW56" s="76"/>
      <c r="BX56" s="76"/>
      <c r="BY56" s="76"/>
      <c r="BZ56" s="77"/>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75"/>
      <c r="BM60" s="76"/>
      <c r="BN60" s="76"/>
      <c r="BO60" s="76"/>
      <c r="BP60" s="76"/>
      <c r="BQ60" s="76"/>
      <c r="BR60" s="76"/>
      <c r="BS60" s="76"/>
      <c r="BT60" s="76"/>
      <c r="BU60" s="76"/>
      <c r="BV60" s="76"/>
      <c r="BW60" s="76"/>
      <c r="BX60" s="76"/>
      <c r="BY60" s="76"/>
      <c r="BZ60" s="77"/>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4">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52035</v>
      </c>
      <c r="D6" s="31">
        <f t="shared" si="3"/>
        <v>47</v>
      </c>
      <c r="E6" s="31">
        <f t="shared" si="3"/>
        <v>18</v>
      </c>
      <c r="F6" s="31">
        <f t="shared" si="3"/>
        <v>0</v>
      </c>
      <c r="G6" s="31">
        <f t="shared" si="3"/>
        <v>0</v>
      </c>
      <c r="H6" s="31" t="str">
        <f t="shared" si="3"/>
        <v>秋田県　横手市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2.14</v>
      </c>
      <c r="P6" s="32">
        <f t="shared" si="3"/>
        <v>100</v>
      </c>
      <c r="Q6" s="32">
        <f t="shared" si="3"/>
        <v>5400</v>
      </c>
      <c r="R6" s="32">
        <f t="shared" si="3"/>
        <v>94552</v>
      </c>
      <c r="S6" s="32">
        <f t="shared" si="3"/>
        <v>692.8</v>
      </c>
      <c r="T6" s="32">
        <f t="shared" si="3"/>
        <v>136.47999999999999</v>
      </c>
      <c r="U6" s="32">
        <f t="shared" si="3"/>
        <v>2011</v>
      </c>
      <c r="V6" s="32">
        <f t="shared" si="3"/>
        <v>23.34</v>
      </c>
      <c r="W6" s="32">
        <f t="shared" si="3"/>
        <v>86.16</v>
      </c>
      <c r="X6" s="33">
        <f>IF(X7="",NA(),X7)</f>
        <v>106.65</v>
      </c>
      <c r="Y6" s="33">
        <f t="shared" ref="Y6:AG6" si="4">IF(Y7="",NA(),Y7)</f>
        <v>107.08</v>
      </c>
      <c r="Z6" s="33">
        <f t="shared" si="4"/>
        <v>103.12</v>
      </c>
      <c r="AA6" s="33">
        <f t="shared" si="4"/>
        <v>95.06</v>
      </c>
      <c r="AB6" s="33">
        <f t="shared" si="4"/>
        <v>93.71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249.48</v>
      </c>
      <c r="BF6" s="33">
        <f t="shared" ref="BF6:BN6" si="7">IF(BF7="",NA(),BF7)</f>
        <v>254.82</v>
      </c>
      <c r="BG6" s="33">
        <f t="shared" si="7"/>
        <v>233.68</v>
      </c>
      <c r="BH6" s="33">
        <f t="shared" si="7"/>
        <v>218.97</v>
      </c>
      <c r="BI6" s="33">
        <f t="shared" si="7"/>
        <v>209.03</v>
      </c>
      <c r="BJ6" s="33">
        <f t="shared" si="7"/>
        <v>421.01</v>
      </c>
      <c r="BK6" s="33">
        <f t="shared" si="7"/>
        <v>430.64</v>
      </c>
      <c r="BL6" s="33">
        <f t="shared" si="7"/>
        <v>446.63</v>
      </c>
      <c r="BM6" s="33">
        <f t="shared" si="7"/>
        <v>416.91</v>
      </c>
      <c r="BN6" s="33">
        <f t="shared" si="7"/>
        <v>392.19</v>
      </c>
      <c r="BO6" s="32" t="str">
        <f>IF(BO7="","",IF(BO7="-","【-】","【"&amp;SUBSTITUTE(TEXT(BO7,"#,##0.00"),"-","△")&amp;"】"))</f>
        <v>【345.93】</v>
      </c>
      <c r="BP6" s="33">
        <f>IF(BP7="",NA(),BP7)</f>
        <v>79.150000000000006</v>
      </c>
      <c r="BQ6" s="33">
        <f t="shared" ref="BQ6:BY6" si="8">IF(BQ7="",NA(),BQ7)</f>
        <v>78.819999999999993</v>
      </c>
      <c r="BR6" s="33">
        <f t="shared" si="8"/>
        <v>96.09</v>
      </c>
      <c r="BS6" s="33">
        <f t="shared" si="8"/>
        <v>93.85</v>
      </c>
      <c r="BT6" s="33">
        <f t="shared" si="8"/>
        <v>99.09</v>
      </c>
      <c r="BU6" s="33">
        <f t="shared" si="8"/>
        <v>58.98</v>
      </c>
      <c r="BV6" s="33">
        <f t="shared" si="8"/>
        <v>58.78</v>
      </c>
      <c r="BW6" s="33">
        <f t="shared" si="8"/>
        <v>58.53</v>
      </c>
      <c r="BX6" s="33">
        <f t="shared" si="8"/>
        <v>57.93</v>
      </c>
      <c r="BY6" s="33">
        <f t="shared" si="8"/>
        <v>57.03</v>
      </c>
      <c r="BZ6" s="32" t="str">
        <f>IF(BZ7="","",IF(BZ7="-","【-】","【"&amp;SUBSTITUTE(TEXT(BZ7,"#,##0.00"),"-","△")&amp;"】"))</f>
        <v>【59.44】</v>
      </c>
      <c r="CA6" s="33">
        <f>IF(CA7="",NA(),CA7)</f>
        <v>421.15</v>
      </c>
      <c r="CB6" s="33">
        <f t="shared" ref="CB6:CJ6" si="9">IF(CB7="",NA(),CB7)</f>
        <v>412.77</v>
      </c>
      <c r="CC6" s="33">
        <f t="shared" si="9"/>
        <v>356.38</v>
      </c>
      <c r="CD6" s="33">
        <f t="shared" si="9"/>
        <v>374.32</v>
      </c>
      <c r="CE6" s="33">
        <f t="shared" si="9"/>
        <v>354.81</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60.08</v>
      </c>
      <c r="CM6" s="33">
        <f t="shared" ref="CM6:CU6" si="10">IF(CM7="",NA(),CM7)</f>
        <v>60.04</v>
      </c>
      <c r="CN6" s="33">
        <f t="shared" si="10"/>
        <v>60.04</v>
      </c>
      <c r="CO6" s="33">
        <f t="shared" si="10"/>
        <v>60.04</v>
      </c>
      <c r="CP6" s="33">
        <f t="shared" si="10"/>
        <v>60.04</v>
      </c>
      <c r="CQ6" s="33">
        <f t="shared" si="10"/>
        <v>60.03</v>
      </c>
      <c r="CR6" s="33">
        <f t="shared" si="10"/>
        <v>61.93</v>
      </c>
      <c r="CS6" s="33">
        <f t="shared" si="10"/>
        <v>58.06</v>
      </c>
      <c r="CT6" s="33">
        <f t="shared" si="10"/>
        <v>59.08</v>
      </c>
      <c r="CU6" s="33">
        <f t="shared" si="10"/>
        <v>58.25</v>
      </c>
      <c r="CV6" s="32" t="str">
        <f>IF(CV7="","",IF(CV7="-","【-】","【"&amp;SUBSTITUTE(TEXT(CV7,"#,##0.00"),"-","△")&amp;"】"))</f>
        <v>【58.84】</v>
      </c>
      <c r="CW6" s="33">
        <f>IF(CW7="",NA(),CW7)</f>
        <v>99.7</v>
      </c>
      <c r="CX6" s="33">
        <f t="shared" ref="CX6:DF6" si="11">IF(CX7="",NA(),CX7)</f>
        <v>99.67</v>
      </c>
      <c r="CY6" s="33">
        <f t="shared" si="11"/>
        <v>99.66</v>
      </c>
      <c r="CZ6" s="33">
        <f t="shared" si="11"/>
        <v>99.66</v>
      </c>
      <c r="DA6" s="33">
        <f t="shared" si="11"/>
        <v>99.8</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52035</v>
      </c>
      <c r="D7" s="35">
        <v>47</v>
      </c>
      <c r="E7" s="35">
        <v>18</v>
      </c>
      <c r="F7" s="35">
        <v>0</v>
      </c>
      <c r="G7" s="35">
        <v>0</v>
      </c>
      <c r="H7" s="35" t="s">
        <v>96</v>
      </c>
      <c r="I7" s="35" t="s">
        <v>97</v>
      </c>
      <c r="J7" s="35" t="s">
        <v>98</v>
      </c>
      <c r="K7" s="35" t="s">
        <v>99</v>
      </c>
      <c r="L7" s="35" t="s">
        <v>100</v>
      </c>
      <c r="M7" s="36" t="s">
        <v>101</v>
      </c>
      <c r="N7" s="36" t="s">
        <v>102</v>
      </c>
      <c r="O7" s="36">
        <v>2.14</v>
      </c>
      <c r="P7" s="36">
        <v>100</v>
      </c>
      <c r="Q7" s="36">
        <v>5400</v>
      </c>
      <c r="R7" s="36">
        <v>94552</v>
      </c>
      <c r="S7" s="36">
        <v>692.8</v>
      </c>
      <c r="T7" s="36">
        <v>136.47999999999999</v>
      </c>
      <c r="U7" s="36">
        <v>2011</v>
      </c>
      <c r="V7" s="36">
        <v>23.34</v>
      </c>
      <c r="W7" s="36">
        <v>86.16</v>
      </c>
      <c r="X7" s="36">
        <v>106.65</v>
      </c>
      <c r="Y7" s="36">
        <v>107.08</v>
      </c>
      <c r="Z7" s="36">
        <v>103.12</v>
      </c>
      <c r="AA7" s="36">
        <v>95.06</v>
      </c>
      <c r="AB7" s="36">
        <v>93.71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249.48</v>
      </c>
      <c r="BF7" s="36">
        <v>254.82</v>
      </c>
      <c r="BG7" s="36">
        <v>233.68</v>
      </c>
      <c r="BH7" s="36">
        <v>218.97</v>
      </c>
      <c r="BI7" s="36">
        <v>209.03</v>
      </c>
      <c r="BJ7" s="36">
        <v>421.01</v>
      </c>
      <c r="BK7" s="36">
        <v>430.64</v>
      </c>
      <c r="BL7" s="36">
        <v>446.63</v>
      </c>
      <c r="BM7" s="36">
        <v>416.91</v>
      </c>
      <c r="BN7" s="36">
        <v>392.19</v>
      </c>
      <c r="BO7" s="36">
        <v>345.93</v>
      </c>
      <c r="BP7" s="36">
        <v>79.150000000000006</v>
      </c>
      <c r="BQ7" s="36">
        <v>78.819999999999993</v>
      </c>
      <c r="BR7" s="36">
        <v>96.09</v>
      </c>
      <c r="BS7" s="36">
        <v>93.85</v>
      </c>
      <c r="BT7" s="36">
        <v>99.09</v>
      </c>
      <c r="BU7" s="36">
        <v>58.98</v>
      </c>
      <c r="BV7" s="36">
        <v>58.78</v>
      </c>
      <c r="BW7" s="36">
        <v>58.53</v>
      </c>
      <c r="BX7" s="36">
        <v>57.93</v>
      </c>
      <c r="BY7" s="36">
        <v>57.03</v>
      </c>
      <c r="BZ7" s="36">
        <v>59.44</v>
      </c>
      <c r="CA7" s="36">
        <v>421.15</v>
      </c>
      <c r="CB7" s="36">
        <v>412.77</v>
      </c>
      <c r="CC7" s="36">
        <v>356.38</v>
      </c>
      <c r="CD7" s="36">
        <v>374.32</v>
      </c>
      <c r="CE7" s="36">
        <v>354.81</v>
      </c>
      <c r="CF7" s="36">
        <v>253.84</v>
      </c>
      <c r="CG7" s="36">
        <v>257.02999999999997</v>
      </c>
      <c r="CH7" s="36">
        <v>266.57</v>
      </c>
      <c r="CI7" s="36">
        <v>276.93</v>
      </c>
      <c r="CJ7" s="36">
        <v>283.73</v>
      </c>
      <c r="CK7" s="36">
        <v>272.79000000000002</v>
      </c>
      <c r="CL7" s="36">
        <v>60.08</v>
      </c>
      <c r="CM7" s="36">
        <v>60.04</v>
      </c>
      <c r="CN7" s="36">
        <v>60.04</v>
      </c>
      <c r="CO7" s="36">
        <v>60.04</v>
      </c>
      <c r="CP7" s="36">
        <v>60.04</v>
      </c>
      <c r="CQ7" s="36">
        <v>60.03</v>
      </c>
      <c r="CR7" s="36">
        <v>61.93</v>
      </c>
      <c r="CS7" s="36">
        <v>58.06</v>
      </c>
      <c r="CT7" s="36">
        <v>59.08</v>
      </c>
      <c r="CU7" s="36">
        <v>58.25</v>
      </c>
      <c r="CV7" s="36">
        <v>58.84</v>
      </c>
      <c r="CW7" s="36">
        <v>99.7</v>
      </c>
      <c r="CX7" s="36">
        <v>99.67</v>
      </c>
      <c r="CY7" s="36">
        <v>99.66</v>
      </c>
      <c r="CZ7" s="36">
        <v>99.66</v>
      </c>
      <c r="DA7" s="36">
        <v>99.8</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cp:lastModifiedBy>
  <dcterms:created xsi:type="dcterms:W3CDTF">2017-02-08T03:21:44Z</dcterms:created>
  <dcterms:modified xsi:type="dcterms:W3CDTF">2017-02-13T02:34:02Z</dcterms:modified>
  <cp:category/>
</cp:coreProperties>
</file>